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ALANCES FUNDIEP 2023\"/>
    </mc:Choice>
  </mc:AlternateContent>
  <bookViews>
    <workbookView xWindow="0" yWindow="0" windowWidth="28800" windowHeight="12330" tabRatio="765" activeTab="1"/>
  </bookViews>
  <sheets>
    <sheet name="PIE DIALOGOS 1030315" sheetId="4" r:id="rId1"/>
    <sheet name="Hoja1" sheetId="5" r:id="rId2"/>
  </sheets>
  <definedNames>
    <definedName name="_xlnm.Print_Area" localSheetId="0">'PIE DIALOGOS 1030315'!$A$1:$N$61</definedName>
  </definedNames>
  <calcPr calcId="162913"/>
</workbook>
</file>

<file path=xl/calcChain.xml><?xml version="1.0" encoding="utf-8"?>
<calcChain xmlns="http://schemas.openxmlformats.org/spreadsheetml/2006/main">
  <c r="M29" i="5" l="1"/>
  <c r="N23" i="5"/>
  <c r="M51" i="5" l="1"/>
  <c r="L51" i="5"/>
  <c r="K51" i="5"/>
  <c r="J51" i="5"/>
  <c r="I51" i="5"/>
  <c r="H51" i="5"/>
  <c r="G51" i="5"/>
  <c r="F51" i="5"/>
  <c r="E51" i="5"/>
  <c r="D51" i="5"/>
  <c r="C51" i="5"/>
  <c r="B51" i="5"/>
  <c r="N50" i="5"/>
  <c r="N49" i="5"/>
  <c r="M47" i="5"/>
  <c r="M52" i="5" s="1"/>
  <c r="L47" i="5"/>
  <c r="K47" i="5"/>
  <c r="J47" i="5"/>
  <c r="I47" i="5"/>
  <c r="H47" i="5"/>
  <c r="G47" i="5"/>
  <c r="F47" i="5"/>
  <c r="E47" i="5"/>
  <c r="D47" i="5"/>
  <c r="C47" i="5"/>
  <c r="B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L29" i="5"/>
  <c r="K29" i="5"/>
  <c r="J29" i="5"/>
  <c r="I29" i="5"/>
  <c r="H29" i="5"/>
  <c r="G29" i="5"/>
  <c r="F29" i="5"/>
  <c r="E29" i="5"/>
  <c r="D29" i="5"/>
  <c r="C29" i="5"/>
  <c r="B29" i="5"/>
  <c r="N28" i="5"/>
  <c r="N27" i="5"/>
  <c r="N26" i="5"/>
  <c r="N25" i="5"/>
  <c r="N24" i="5"/>
  <c r="N22" i="5"/>
  <c r="N21" i="5"/>
  <c r="M17" i="5"/>
  <c r="L17" i="5"/>
  <c r="K17" i="5"/>
  <c r="J17" i="5"/>
  <c r="I17" i="5"/>
  <c r="H17" i="5"/>
  <c r="G17" i="5"/>
  <c r="F17" i="5"/>
  <c r="E17" i="5"/>
  <c r="D17" i="5"/>
  <c r="C17" i="5"/>
  <c r="B17" i="5"/>
  <c r="B18" i="5" s="1"/>
  <c r="N16" i="5"/>
  <c r="N15" i="5"/>
  <c r="N14" i="5"/>
  <c r="N12" i="5"/>
  <c r="N11" i="5"/>
  <c r="N10" i="5"/>
  <c r="N8" i="5"/>
  <c r="N6" i="5"/>
  <c r="N13" i="4"/>
  <c r="M51" i="4"/>
  <c r="L51" i="4"/>
  <c r="K51" i="4"/>
  <c r="J51" i="4"/>
  <c r="I51" i="4"/>
  <c r="H51" i="4"/>
  <c r="G51" i="4"/>
  <c r="F51" i="4"/>
  <c r="E51" i="4"/>
  <c r="D51" i="4"/>
  <c r="C51" i="4"/>
  <c r="C52" i="4" s="1"/>
  <c r="B51" i="4"/>
  <c r="N51" i="4" s="1"/>
  <c r="N50" i="4"/>
  <c r="N49" i="4"/>
  <c r="M47" i="4"/>
  <c r="L47" i="4"/>
  <c r="L52" i="4" s="1"/>
  <c r="K47" i="4"/>
  <c r="K52" i="4" s="1"/>
  <c r="J47" i="4"/>
  <c r="I47" i="4"/>
  <c r="H47" i="4"/>
  <c r="G47" i="4"/>
  <c r="F47" i="4"/>
  <c r="E47" i="4"/>
  <c r="D47" i="4"/>
  <c r="C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47" i="4" s="1"/>
  <c r="M29" i="4"/>
  <c r="M52" i="4" s="1"/>
  <c r="L29" i="4"/>
  <c r="K29" i="4"/>
  <c r="J29" i="4"/>
  <c r="J52" i="4"/>
  <c r="I29" i="4"/>
  <c r="H29" i="4"/>
  <c r="G29" i="4"/>
  <c r="G52" i="4"/>
  <c r="F29" i="4"/>
  <c r="F52" i="4"/>
  <c r="E29" i="4"/>
  <c r="E52" i="4"/>
  <c r="D29" i="4"/>
  <c r="D52" i="4" s="1"/>
  <c r="C29" i="4"/>
  <c r="B29" i="4"/>
  <c r="N28" i="4"/>
  <c r="N27" i="4"/>
  <c r="N26" i="4"/>
  <c r="N25" i="4"/>
  <c r="N24" i="4"/>
  <c r="N23" i="4"/>
  <c r="N22" i="4"/>
  <c r="N21" i="4"/>
  <c r="N29" i="4" s="1"/>
  <c r="M17" i="4"/>
  <c r="L17" i="4"/>
  <c r="K17" i="4"/>
  <c r="J17" i="4"/>
  <c r="I17" i="4"/>
  <c r="H17" i="4"/>
  <c r="G17" i="4"/>
  <c r="F17" i="4"/>
  <c r="E17" i="4"/>
  <c r="D17" i="4"/>
  <c r="C17" i="4"/>
  <c r="B17" i="4"/>
  <c r="B18" i="4" s="1"/>
  <c r="B53" i="4" s="1"/>
  <c r="C6" i="4" s="1"/>
  <c r="C18" i="4" s="1"/>
  <c r="N16" i="4"/>
  <c r="N15" i="4"/>
  <c r="N14" i="4"/>
  <c r="N12" i="4"/>
  <c r="N11" i="4"/>
  <c r="N17" i="4"/>
  <c r="N10" i="4"/>
  <c r="N8" i="4"/>
  <c r="N6" i="4"/>
  <c r="B47" i="4"/>
  <c r="H52" i="4"/>
  <c r="I52" i="4"/>
  <c r="B52" i="4"/>
  <c r="J52" i="5" l="1"/>
  <c r="E52" i="5"/>
  <c r="L52" i="5"/>
  <c r="D52" i="5"/>
  <c r="B52" i="5"/>
  <c r="B53" i="5" s="1"/>
  <c r="C6" i="5" s="1"/>
  <c r="C18" i="5" s="1"/>
  <c r="N53" i="4"/>
  <c r="N52" i="4"/>
  <c r="C53" i="4"/>
  <c r="D6" i="4" s="1"/>
  <c r="D18" i="4" s="1"/>
  <c r="D53" i="4" s="1"/>
  <c r="E6" i="4" s="1"/>
  <c r="E18" i="4" s="1"/>
  <c r="E53" i="4" s="1"/>
  <c r="F6" i="4" s="1"/>
  <c r="F18" i="4" s="1"/>
  <c r="F53" i="4" s="1"/>
  <c r="G6" i="4" s="1"/>
  <c r="G18" i="4" s="1"/>
  <c r="G53" i="4" s="1"/>
  <c r="H6" i="4" s="1"/>
  <c r="H18" i="4" s="1"/>
  <c r="H53" i="4" s="1"/>
  <c r="I6" i="4" s="1"/>
  <c r="I18" i="4" s="1"/>
  <c r="I53" i="4" s="1"/>
  <c r="J6" i="4" s="1"/>
  <c r="J18" i="4" s="1"/>
  <c r="J53" i="4" s="1"/>
  <c r="K6" i="4" s="1"/>
  <c r="K18" i="4" s="1"/>
  <c r="K53" i="4" s="1"/>
  <c r="L6" i="4" s="1"/>
  <c r="L18" i="4" s="1"/>
  <c r="L53" i="4" s="1"/>
  <c r="M6" i="4" s="1"/>
  <c r="M18" i="4" s="1"/>
  <c r="M53" i="4" s="1"/>
  <c r="N18" i="4"/>
  <c r="G52" i="5"/>
  <c r="H52" i="5"/>
  <c r="N51" i="5"/>
  <c r="N29" i="5"/>
  <c r="N17" i="5"/>
  <c r="N18" i="5" s="1"/>
  <c r="I52" i="5"/>
  <c r="F52" i="5"/>
  <c r="N47" i="5"/>
  <c r="C52" i="5"/>
  <c r="K52" i="5"/>
  <c r="C53" i="5" l="1"/>
  <c r="D6" i="5" s="1"/>
  <c r="D18" i="5" s="1"/>
  <c r="D53" i="5" s="1"/>
  <c r="E6" i="5" s="1"/>
  <c r="E18" i="5" s="1"/>
  <c r="E53" i="5" s="1"/>
  <c r="F6" i="5" s="1"/>
  <c r="F18" i="5" s="1"/>
  <c r="F53" i="5" s="1"/>
  <c r="G6" i="5" s="1"/>
  <c r="G18" i="5" s="1"/>
  <c r="G53" i="5" s="1"/>
  <c r="H6" i="5" s="1"/>
  <c r="H18" i="5" s="1"/>
  <c r="H53" i="5" s="1"/>
  <c r="I6" i="5" s="1"/>
  <c r="I18" i="5" s="1"/>
  <c r="I53" i="5" s="1"/>
  <c r="J6" i="5" s="1"/>
  <c r="J18" i="5" s="1"/>
  <c r="J53" i="5" s="1"/>
  <c r="K6" i="5" s="1"/>
  <c r="K18" i="5" s="1"/>
  <c r="K53" i="5" s="1"/>
  <c r="L6" i="5" s="1"/>
  <c r="L18" i="5" s="1"/>
  <c r="L53" i="5" s="1"/>
  <c r="M6" i="5" s="1"/>
  <c r="M18" i="5" s="1"/>
  <c r="M53" i="5" s="1"/>
  <c r="N52" i="5"/>
  <c r="N53" i="5" s="1"/>
</calcChain>
</file>

<file path=xl/sharedStrings.xml><?xml version="1.0" encoding="utf-8"?>
<sst xmlns="http://schemas.openxmlformats.org/spreadsheetml/2006/main" count="167" uniqueCount="84">
  <si>
    <t xml:space="preserve">B A L A N C E </t>
  </si>
  <si>
    <t xml:space="preserve"> </t>
  </si>
  <si>
    <t xml:space="preserve">   Región                                    3</t>
  </si>
  <si>
    <t>Nombre del Establecimiento:</t>
  </si>
  <si>
    <t xml:space="preserve">   Mes de inicio</t>
  </si>
  <si>
    <t>Nombre de la Institucion:</t>
  </si>
  <si>
    <t>FUNDACION I. E. P.</t>
  </si>
  <si>
    <t xml:space="preserve">   Mes de término</t>
  </si>
  <si>
    <t>Diciembre</t>
  </si>
  <si>
    <t>PERIODO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</si>
  <si>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</si>
  <si>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</si>
  <si>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</si>
  <si>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</si>
  <si>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</si>
  <si>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</si>
  <si>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</si>
  <si>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</si>
  <si>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</si>
  <si>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</si>
  <si>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</si>
  <si>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</si>
  <si>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</si>
  <si>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SALDO ANTERIOR</t>
  </si>
  <si>
    <t>INGRESOS</t>
  </si>
  <si>
    <t xml:space="preserve">   A)  Transferencia (Subvención)</t>
  </si>
  <si>
    <t xml:space="preserve">   B) Otros aportes SENAME</t>
  </si>
  <si>
    <t xml:space="preserve">        b1) Aguinaldos</t>
  </si>
  <si>
    <t xml:space="preserve">        b2) Bonos</t>
  </si>
  <si>
    <t xml:space="preserve">        b3) Incentivos</t>
  </si>
  <si>
    <t xml:space="preserve">   C) Ingresos distintos de Subvención</t>
  </si>
  <si>
    <t xml:space="preserve">       c1) Aportes Institucionales</t>
  </si>
  <si>
    <t xml:space="preserve">       c2) Donaciones </t>
  </si>
  <si>
    <t xml:space="preserve">       c3) Otros</t>
  </si>
  <si>
    <t>Total de Ingresos del período</t>
  </si>
  <si>
    <t>Total disponible</t>
  </si>
  <si>
    <t>EGRESOS</t>
  </si>
  <si>
    <t>GASTOS EN PERSONAL</t>
  </si>
  <si>
    <t>- Honorarios</t>
  </si>
  <si>
    <t>- Imposiciones</t>
  </si>
  <si>
    <t>- Impuesto único</t>
  </si>
  <si>
    <t>- Impuesto 2º categoría</t>
  </si>
  <si>
    <t>- Otros</t>
  </si>
  <si>
    <t>- Sueldos</t>
  </si>
  <si>
    <t>Total Gastos en Personal</t>
  </si>
  <si>
    <t>GASTOS DE OPERACIÓN</t>
  </si>
  <si>
    <t xml:space="preserve">- Alimentación </t>
  </si>
  <si>
    <t>- Capacitación</t>
  </si>
  <si>
    <t>- Combustibles y Lubricantes</t>
  </si>
  <si>
    <t>- Consumos básicos</t>
  </si>
  <si>
    <t>- Cuentas por rendir</t>
  </si>
  <si>
    <t>- Deporte y recreación</t>
  </si>
  <si>
    <t>- Educación</t>
  </si>
  <si>
    <t>- Mantenciones y reparaciones</t>
  </si>
  <si>
    <t>- Materiales de oficina</t>
  </si>
  <si>
    <t xml:space="preserve">- Materiales y útiles de aseo </t>
  </si>
  <si>
    <t>- Movilización</t>
  </si>
  <si>
    <t>- Otros gastos</t>
  </si>
  <si>
    <t>- Salud e higiene</t>
  </si>
  <si>
    <t>- Servicios generales</t>
  </si>
  <si>
    <t>- Vestuario y calzado</t>
  </si>
  <si>
    <t>Total Gastos de Operación</t>
  </si>
  <si>
    <t>GASTOS DE INVERSION</t>
  </si>
  <si>
    <t>- Equipamiento</t>
  </si>
  <si>
    <t>- Infraestructura</t>
  </si>
  <si>
    <t>Total Gastos de Inversión</t>
  </si>
  <si>
    <t>Total egresos</t>
  </si>
  <si>
    <t>TOTAL SALDO CUENTA CORRIENTE</t>
  </si>
  <si>
    <t>Firma y timbre Director (a) establecimiento</t>
  </si>
  <si>
    <t>- Indemnización</t>
  </si>
  <si>
    <t>- Aguinaldos y bonos</t>
  </si>
  <si>
    <t>- Traspasos</t>
  </si>
  <si>
    <t>Enero 2022</t>
  </si>
  <si>
    <t>Firma y Timbre Directora Ejecutiva</t>
  </si>
  <si>
    <t>AÑO 2022</t>
  </si>
  <si>
    <t>POR FAVOR NO METER LOS DEDOS EN LO DESTACADO CON AMARILLO</t>
  </si>
  <si>
    <t>P. I. E.  DIALOGOS</t>
  </si>
  <si>
    <t xml:space="preserve">   Código del Establec.       1030315</t>
  </si>
  <si>
    <t>AÑO 2023</t>
  </si>
  <si>
    <t>Enero 2024</t>
  </si>
  <si>
    <t>Enero</t>
  </si>
  <si>
    <t>Firma y Timbre Director Ejecutivo</t>
  </si>
  <si>
    <t>R. L. P.  NAZARETH</t>
  </si>
  <si>
    <t xml:space="preserve">   Código del Establec.       1030277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</si>
</sst>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2" xfId="0" applyFont="1" applyFill="1" applyBorder="1"/>
    <xf numFmtId="0" fontId="1" fillId="0" borderId="3" xfId="0" quotePrefix="1" applyFont="1" applyFill="1" applyBorder="1"/>
    <xf numFmtId="0" fontId="2" fillId="0" borderId="0" xfId="0" applyFont="1" applyFill="1" applyBorder="1"/>
    <xf numFmtId="0" fontId="1" fillId="0" borderId="4" xfId="0" quotePrefix="1" applyFont="1" applyFill="1" applyBorder="1"/>
    <xf numFmtId="0" fontId="1" fillId="0" borderId="5" xfId="0" quotePrefix="1" applyFont="1" applyFill="1" applyBorder="1"/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3" fontId="1" fillId="0" borderId="6" xfId="0" applyNumberFormat="1" applyFont="1" applyFill="1" applyBorder="1"/>
    <xf numFmtId="3" fontId="1" fillId="0" borderId="7" xfId="0" applyNumberFormat="1" applyFont="1" applyFill="1" applyBorder="1"/>
    <xf numFmtId="3" fontId="1" fillId="0" borderId="8" xfId="0" applyNumberFormat="1" applyFont="1" applyFill="1" applyBorder="1"/>
    <xf numFmtId="0" fontId="1" fillId="0" borderId="2" xfId="0" applyFont="1" applyFill="1" applyBorder="1"/>
    <xf numFmtId="3" fontId="1" fillId="0" borderId="2" xfId="0" applyNumberFormat="1" applyFont="1" applyFill="1" applyBorder="1" applyAlignment="1">
      <alignment horizontal="right"/>
    </xf>
    <xf numFmtId="3" fontId="1" fillId="0" borderId="0" xfId="0" applyNumberFormat="1" applyFont="1" applyFill="1" applyBorder="1"/>
    <xf numFmtId="0" fontId="1" fillId="0" borderId="3" xfId="0" applyFont="1" applyFill="1" applyBorder="1"/>
    <xf numFmtId="3" fontId="1" fillId="0" borderId="3" xfId="0" applyNumberFormat="1" applyFont="1" applyFill="1" applyBorder="1"/>
    <xf numFmtId="0" fontId="1" fillId="0" borderId="9" xfId="0" applyFont="1" applyFill="1" applyBorder="1"/>
    <xf numFmtId="3" fontId="1" fillId="0" borderId="9" xfId="0" applyNumberFormat="1" applyFont="1" applyFill="1" applyBorder="1"/>
    <xf numFmtId="3" fontId="1" fillId="0" borderId="2" xfId="0" applyNumberFormat="1" applyFont="1" applyFill="1" applyBorder="1"/>
    <xf numFmtId="3" fontId="2" fillId="0" borderId="0" xfId="0" applyNumberFormat="1" applyFont="1" applyFill="1" applyBorder="1"/>
    <xf numFmtId="0" fontId="1" fillId="0" borderId="2" xfId="0" quotePrefix="1" applyFont="1" applyFill="1" applyBorder="1"/>
    <xf numFmtId="3" fontId="1" fillId="0" borderId="10" xfId="0" applyNumberFormat="1" applyFont="1" applyFill="1" applyBorder="1"/>
    <xf numFmtId="0" fontId="1" fillId="0" borderId="9" xfId="0" quotePrefix="1" applyFont="1" applyFill="1" applyBorder="1"/>
    <xf numFmtId="3" fontId="1" fillId="0" borderId="11" xfId="0" applyNumberFormat="1" applyFont="1" applyFill="1" applyBorder="1"/>
    <xf numFmtId="0" fontId="0" fillId="0" borderId="0" xfId="0" applyFill="1"/>
    <xf numFmtId="0" fontId="1" fillId="0" borderId="0" xfId="0" quotePrefix="1" applyFont="1" applyFill="1" applyBorder="1"/>
    <xf numFmtId="0" fontId="1" fillId="0" borderId="0" xfId="0" applyFont="1" applyFill="1" applyBorder="1" applyAlignment="1"/>
    <xf numFmtId="0" fontId="1" fillId="0" borderId="11" xfId="0" applyFont="1" applyFill="1" applyBorder="1"/>
    <xf numFmtId="0" fontId="1" fillId="2" borderId="0" xfId="0" applyFont="1" applyFill="1" applyBorder="1" applyAlignment="1">
      <alignment horizontal="left"/>
    </xf>
    <xf numFmtId="3" fontId="1" fillId="2" borderId="1" xfId="0" applyNumberFormat="1" applyFont="1" applyFill="1" applyBorder="1"/>
    <xf numFmtId="3" fontId="2" fillId="2" borderId="1" xfId="0" applyNumberFormat="1" applyFont="1" applyFill="1" applyBorder="1"/>
    <xf numFmtId="3" fontId="1" fillId="2" borderId="6" xfId="0" applyNumberFormat="1" applyFont="1" applyFill="1" applyBorder="1"/>
    <xf numFmtId="3" fontId="2" fillId="2" borderId="6" xfId="0" applyNumberFormat="1" applyFont="1" applyFill="1" applyBorder="1"/>
    <xf numFmtId="3" fontId="1" fillId="2" borderId="2" xfId="0" applyNumberFormat="1" applyFont="1" applyFill="1" applyBorder="1"/>
    <xf numFmtId="3" fontId="2" fillId="2" borderId="2" xfId="0" applyNumberFormat="1" applyFont="1" applyFill="1" applyBorder="1" applyAlignment="1">
      <alignment horizontal="right"/>
    </xf>
    <xf numFmtId="3" fontId="2" fillId="2" borderId="3" xfId="0" applyNumberFormat="1" applyFont="1" applyFill="1" applyBorder="1"/>
    <xf numFmtId="3" fontId="2" fillId="2" borderId="2" xfId="0" applyNumberFormat="1" applyFont="1" applyFill="1" applyBorder="1"/>
    <xf numFmtId="3" fontId="2" fillId="2" borderId="9" xfId="0" applyNumberFormat="1" applyFont="1" applyFill="1" applyBorder="1"/>
    <xf numFmtId="0" fontId="1" fillId="0" borderId="0" xfId="0" applyFont="1" applyFill="1" applyBorder="1" applyAlignment="1">
      <alignment horizontal="left"/>
    </xf>
    <xf numFmtId="3" fontId="2" fillId="0" borderId="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3" fontId="2" fillId="0" borderId="2" xfId="0" applyNumberFormat="1" applyFont="1" applyFill="1" applyBorder="1"/>
    <xf numFmtId="3" fontId="2" fillId="0" borderId="9" xfId="0" applyNumberFormat="1" applyFont="1" applyFill="1" applyBorder="1"/>
    <xf numFmtId="3" fontId="1" fillId="0" borderId="1" xfId="0" applyNumberFormat="1" applyFont="1" applyFill="1" applyBorder="1"/>
    <xf numFmtId="3" fontId="2" fillId="0" borderId="6" xfId="0" applyNumberFormat="1" applyFont="1" applyFill="1" applyBorder="1"/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workbookViewId="0">
      <selection sqref="A1:XFD1048576"/>
    </sheetView>
  </sheetViews>
  <sheetFormatPr baseColWidth="10" defaultRowHeight="12.75" x14ac:dyDescent="0.2"/>
  <cols>
    <col min="1" max="1" width="28" style="26" customWidth="1"/>
    <col min="2" max="2" width="10.140625" style="26" customWidth="1"/>
    <col min="3" max="3" width="9.28515625" style="26" customWidth="1"/>
    <col min="4" max="4" width="10" style="26" customWidth="1"/>
    <col min="5" max="5" width="10.140625" style="26" customWidth="1"/>
    <col min="6" max="6" width="10.28515625" style="26" customWidth="1"/>
    <col min="7" max="7" width="10.140625" style="26" customWidth="1"/>
    <col min="8" max="8" width="10.7109375" style="26" customWidth="1"/>
    <col min="9" max="9" width="11.5703125" style="26" customWidth="1"/>
    <col min="10" max="10" width="10.7109375" style="26" customWidth="1"/>
    <col min="11" max="11" width="10.28515625" style="26" customWidth="1"/>
    <col min="12" max="12" width="9.5703125" style="26" customWidth="1"/>
    <col min="13" max="13" width="11" style="26" customWidth="1"/>
    <col min="14" max="14" width="10.140625" style="26" customWidth="1"/>
    <col min="15" max="16384" width="11.42578125" style="26"/>
  </cols>
  <sheetData>
    <row r="1" spans="1:19" s="8" customFormat="1" ht="11.25" x14ac:dyDescent="0.2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9" s="8" customFormat="1" ht="11.25" customHeight="1" x14ac:dyDescent="0.2">
      <c r="A2" s="9" t="s">
        <v>1</v>
      </c>
    </row>
    <row r="3" spans="1:19" s="8" customFormat="1" ht="12.75" customHeight="1" x14ac:dyDescent="0.2">
      <c r="A3" s="8" t="s">
        <v>2</v>
      </c>
      <c r="B3" s="49" t="s">
        <v>3</v>
      </c>
      <c r="C3" s="49"/>
      <c r="D3" s="49"/>
      <c r="E3" s="51" t="s">
        <v>76</v>
      </c>
      <c r="F3" s="51"/>
      <c r="G3" s="51"/>
      <c r="H3" s="51"/>
      <c r="I3" s="49" t="s">
        <v>4</v>
      </c>
      <c r="J3" s="49"/>
      <c r="K3" s="49" t="s">
        <v>8</v>
      </c>
      <c r="L3" s="49"/>
      <c r="M3" s="53" t="s">
        <v>74</v>
      </c>
      <c r="N3" s="53"/>
    </row>
    <row r="4" spans="1:19" s="8" customFormat="1" ht="11.25" x14ac:dyDescent="0.2">
      <c r="A4" s="30" t="s">
        <v>77</v>
      </c>
      <c r="B4" s="49" t="s">
        <v>5</v>
      </c>
      <c r="C4" s="49"/>
      <c r="D4" s="49"/>
      <c r="E4" s="52" t="s">
        <v>6</v>
      </c>
      <c r="F4" s="52"/>
      <c r="G4" s="52"/>
      <c r="H4" s="52"/>
      <c r="I4" s="50" t="s">
        <v>7</v>
      </c>
      <c r="J4" s="50"/>
      <c r="K4" s="50" t="s">
        <v>8</v>
      </c>
      <c r="L4" s="50"/>
      <c r="M4" s="54"/>
      <c r="N4" s="54"/>
    </row>
    <row r="5" spans="1:19" s="8" customFormat="1" ht="11.25" x14ac:dyDescent="0.2">
      <c r="A5" s="2" t="s">
        <v>9</v>
      </c>
      <c r="B5" s="1" t="s">
        <v>10</v>
      </c>
      <c r="C5" s="1" t="s">
        <v>11</v>
      </c>
      <c r="D5" s="1" t="s">
        <v>12</v>
      </c>
      <c r="E5" s="1" t="s">
        <v>13</v>
      </c>
      <c r="F5" s="1" t="s">
        <v>14</v>
      </c>
      <c r="G5" s="1" t="s">
        <v>15</v>
      </c>
      <c r="H5" s="1" t="s">
        <v>16</v>
      </c>
      <c r="I5" s="1" t="s">
        <v>17</v>
      </c>
      <c r="J5" s="1" t="s">
        <v>18</v>
      </c>
      <c r="K5" s="1" t="s">
        <v>19</v>
      </c>
      <c r="L5" s="1" t="s">
        <v>20</v>
      </c>
      <c r="M5" s="1" t="s">
        <v>21</v>
      </c>
      <c r="N5" s="1" t="s">
        <v>22</v>
      </c>
    </row>
    <row r="6" spans="1:19" s="8" customFormat="1" ht="11.25" x14ac:dyDescent="0.2">
      <c r="A6" s="5" t="s">
        <v>23</v>
      </c>
      <c r="B6" s="32">
        <v>50458960</v>
      </c>
      <c r="C6" s="32">
        <f t="shared" ref="C6:M6" si="0">B53+C7</f>
        <v>79743239</v>
      </c>
      <c r="D6" s="32">
        <f t="shared" si="0"/>
        <v>53333653</v>
      </c>
      <c r="E6" s="32">
        <f t="shared" si="0"/>
        <v>46215683</v>
      </c>
      <c r="F6" s="32">
        <f t="shared" si="0"/>
        <v>56650154</v>
      </c>
      <c r="G6" s="32">
        <f t="shared" si="0"/>
        <v>56650154</v>
      </c>
      <c r="H6" s="32">
        <f t="shared" si="0"/>
        <v>44650154</v>
      </c>
      <c r="I6" s="32">
        <f t="shared" si="0"/>
        <v>44650154</v>
      </c>
      <c r="J6" s="32">
        <f t="shared" si="0"/>
        <v>34650154</v>
      </c>
      <c r="K6" s="32">
        <f t="shared" si="0"/>
        <v>34650154</v>
      </c>
      <c r="L6" s="32">
        <f t="shared" si="0"/>
        <v>22180154</v>
      </c>
      <c r="M6" s="32">
        <f t="shared" si="0"/>
        <v>22180154</v>
      </c>
      <c r="N6" s="32">
        <f>B6</f>
        <v>50458960</v>
      </c>
    </row>
    <row r="7" spans="1:19" s="8" customFormat="1" ht="11.25" x14ac:dyDescent="0.2">
      <c r="A7" s="2" t="s">
        <v>24</v>
      </c>
      <c r="B7" s="10" t="s">
        <v>1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2"/>
    </row>
    <row r="8" spans="1:19" s="8" customFormat="1" ht="11.25" customHeight="1" x14ac:dyDescent="0.2">
      <c r="A8" s="13" t="s">
        <v>25</v>
      </c>
      <c r="B8" s="14">
        <v>63424134</v>
      </c>
      <c r="C8" s="14">
        <v>0</v>
      </c>
      <c r="D8" s="14">
        <v>164324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36">
        <f>SUM(B8:M8)</f>
        <v>63588458</v>
      </c>
      <c r="O8" s="15" t="s">
        <v>1</v>
      </c>
      <c r="P8" s="15" t="s">
        <v>1</v>
      </c>
      <c r="Q8" s="15" t="s">
        <v>1</v>
      </c>
      <c r="R8" s="15" t="s">
        <v>1</v>
      </c>
      <c r="S8" s="15"/>
    </row>
    <row r="9" spans="1:19" s="8" customFormat="1" ht="11.25" customHeight="1" x14ac:dyDescent="0.2">
      <c r="A9" s="16" t="s">
        <v>26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37"/>
    </row>
    <row r="10" spans="1:19" s="8" customFormat="1" ht="11.25" customHeight="1" x14ac:dyDescent="0.2">
      <c r="A10" s="16" t="s">
        <v>27</v>
      </c>
      <c r="B10" s="17">
        <v>1130990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37">
        <f>SUM(B10:M10)</f>
        <v>1130990</v>
      </c>
      <c r="O10" s="15"/>
    </row>
    <row r="11" spans="1:19" s="8" customFormat="1" ht="11.25" customHeight="1" x14ac:dyDescent="0.2">
      <c r="A11" s="16" t="s">
        <v>28</v>
      </c>
      <c r="B11" s="17">
        <v>5075000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37">
        <f t="shared" ref="N11:N16" si="1">SUM(B11:M11)</f>
        <v>5075000</v>
      </c>
    </row>
    <row r="12" spans="1:19" s="8" customFormat="1" ht="11.25" customHeight="1" x14ac:dyDescent="0.2">
      <c r="A12" s="16" t="s">
        <v>29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37">
        <f t="shared" si="1"/>
        <v>0</v>
      </c>
    </row>
    <row r="13" spans="1:19" s="8" customFormat="1" ht="11.25" customHeight="1" x14ac:dyDescent="0.2">
      <c r="A13" s="16" t="s">
        <v>30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37">
        <f t="shared" si="1"/>
        <v>0</v>
      </c>
    </row>
    <row r="14" spans="1:19" s="8" customFormat="1" ht="11.25" customHeight="1" x14ac:dyDescent="0.2">
      <c r="A14" s="16" t="s">
        <v>31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37">
        <f t="shared" si="1"/>
        <v>0</v>
      </c>
    </row>
    <row r="15" spans="1:19" s="8" customFormat="1" ht="11.25" customHeight="1" x14ac:dyDescent="0.2">
      <c r="A15" s="16" t="s">
        <v>32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37">
        <f t="shared" si="1"/>
        <v>0</v>
      </c>
    </row>
    <row r="16" spans="1:19" s="8" customFormat="1" ht="11.25" customHeight="1" x14ac:dyDescent="0.2">
      <c r="A16" s="18" t="s">
        <v>33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37">
        <f t="shared" si="1"/>
        <v>0</v>
      </c>
    </row>
    <row r="17" spans="1:15" s="8" customFormat="1" ht="11.25" x14ac:dyDescent="0.2">
      <c r="A17" s="2" t="s">
        <v>34</v>
      </c>
      <c r="B17" s="32">
        <f>SUM(B8:B16)</f>
        <v>69630124</v>
      </c>
      <c r="C17" s="32">
        <f t="shared" ref="C17:M17" si="2">SUM(C8:C16)</f>
        <v>0</v>
      </c>
      <c r="D17" s="32">
        <f t="shared" si="2"/>
        <v>164324</v>
      </c>
      <c r="E17" s="32">
        <f>SUM(E8:E16)</f>
        <v>0</v>
      </c>
      <c r="F17" s="32">
        <f>SUM(F8:F16)</f>
        <v>0</v>
      </c>
      <c r="G17" s="32">
        <f t="shared" si="2"/>
        <v>0</v>
      </c>
      <c r="H17" s="32">
        <f t="shared" si="2"/>
        <v>0</v>
      </c>
      <c r="I17" s="32">
        <f t="shared" si="2"/>
        <v>0</v>
      </c>
      <c r="J17" s="32">
        <f t="shared" si="2"/>
        <v>0</v>
      </c>
      <c r="K17" s="32">
        <f t="shared" si="2"/>
        <v>0</v>
      </c>
      <c r="L17" s="32">
        <f t="shared" si="2"/>
        <v>0</v>
      </c>
      <c r="M17" s="32">
        <f t="shared" si="2"/>
        <v>0</v>
      </c>
      <c r="N17" s="32">
        <f>SUM(N8:N16)</f>
        <v>69794448</v>
      </c>
    </row>
    <row r="18" spans="1:15" s="8" customFormat="1" ht="11.25" x14ac:dyDescent="0.2">
      <c r="A18" s="2" t="s">
        <v>35</v>
      </c>
      <c r="B18" s="32">
        <f>B6+B17</f>
        <v>120089084</v>
      </c>
      <c r="C18" s="32">
        <f>SUM(C6:C11)</f>
        <v>79743239</v>
      </c>
      <c r="D18" s="32">
        <f t="shared" ref="D18:M18" si="3">SUM(D6:D16)</f>
        <v>53497977</v>
      </c>
      <c r="E18" s="32">
        <f t="shared" si="3"/>
        <v>46215683</v>
      </c>
      <c r="F18" s="32">
        <f t="shared" si="3"/>
        <v>56650154</v>
      </c>
      <c r="G18" s="32">
        <f t="shared" si="3"/>
        <v>56650154</v>
      </c>
      <c r="H18" s="32">
        <f t="shared" si="3"/>
        <v>44650154</v>
      </c>
      <c r="I18" s="32">
        <f t="shared" si="3"/>
        <v>44650154</v>
      </c>
      <c r="J18" s="32">
        <f t="shared" si="3"/>
        <v>34650154</v>
      </c>
      <c r="K18" s="32">
        <f t="shared" si="3"/>
        <v>34650154</v>
      </c>
      <c r="L18" s="32">
        <f t="shared" si="3"/>
        <v>22180154</v>
      </c>
      <c r="M18" s="32">
        <f t="shared" si="3"/>
        <v>22180154</v>
      </c>
      <c r="N18" s="32">
        <f>N6+N17</f>
        <v>120253408</v>
      </c>
    </row>
    <row r="19" spans="1:15" s="8" customFormat="1" ht="11.25" x14ac:dyDescent="0.2">
      <c r="A19" s="2" t="s">
        <v>36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5" s="8" customFormat="1" ht="11.25" customHeight="1" x14ac:dyDescent="0.2">
      <c r="A20" s="3" t="s">
        <v>37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35"/>
    </row>
    <row r="21" spans="1:15" s="8" customFormat="1" ht="11.25" customHeight="1" x14ac:dyDescent="0.2">
      <c r="A21" s="4" t="s">
        <v>70</v>
      </c>
      <c r="B21" s="17">
        <v>6205990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37">
        <f>SUM(B21:M21)</f>
        <v>6205990</v>
      </c>
    </row>
    <row r="22" spans="1:15" s="8" customFormat="1" ht="11.25" customHeight="1" x14ac:dyDescent="0.2">
      <c r="A22" s="4" t="s">
        <v>38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37">
        <f t="shared" ref="N22:N28" si="4">SUM(B22:M22)</f>
        <v>0</v>
      </c>
    </row>
    <row r="23" spans="1:15" s="8" customFormat="1" ht="11.25" customHeight="1" x14ac:dyDescent="0.2">
      <c r="A23" s="4" t="s">
        <v>39</v>
      </c>
      <c r="B23" s="17">
        <v>5733952</v>
      </c>
      <c r="C23" s="17">
        <v>5732017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37">
        <f t="shared" si="4"/>
        <v>11465969</v>
      </c>
    </row>
    <row r="24" spans="1:15" s="8" customFormat="1" ht="11.25" customHeight="1" x14ac:dyDescent="0.2">
      <c r="A24" s="4" t="s">
        <v>40</v>
      </c>
      <c r="B24" s="17">
        <v>99067</v>
      </c>
      <c r="C24" s="17">
        <v>92627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37">
        <f t="shared" si="4"/>
        <v>191694</v>
      </c>
    </row>
    <row r="25" spans="1:15" s="8" customFormat="1" ht="11.25" customHeight="1" x14ac:dyDescent="0.2">
      <c r="A25" s="4" t="s">
        <v>41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37">
        <f t="shared" si="4"/>
        <v>0</v>
      </c>
    </row>
    <row r="26" spans="1:15" s="8" customFormat="1" ht="11.25" customHeight="1" x14ac:dyDescent="0.2">
      <c r="A26" s="4" t="s">
        <v>69</v>
      </c>
      <c r="B26" s="17">
        <v>0</v>
      </c>
      <c r="C26" s="17">
        <v>0</v>
      </c>
      <c r="D26" s="17">
        <v>27166670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37">
        <f t="shared" si="4"/>
        <v>27166670</v>
      </c>
    </row>
    <row r="27" spans="1:15" s="8" customFormat="1" ht="11.25" customHeight="1" x14ac:dyDescent="0.2">
      <c r="A27" s="4" t="s">
        <v>42</v>
      </c>
      <c r="B27" s="17">
        <v>0</v>
      </c>
      <c r="C27" s="17">
        <v>1732740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37">
        <f t="shared" si="4"/>
        <v>1732740</v>
      </c>
    </row>
    <row r="28" spans="1:15" s="8" customFormat="1" ht="11.25" customHeight="1" x14ac:dyDescent="0.2">
      <c r="A28" s="4" t="s">
        <v>43</v>
      </c>
      <c r="B28" s="17">
        <v>17099297</v>
      </c>
      <c r="C28" s="17">
        <v>14451024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37">
        <f t="shared" si="4"/>
        <v>31550321</v>
      </c>
    </row>
    <row r="29" spans="1:15" s="8" customFormat="1" ht="11.25" x14ac:dyDescent="0.2">
      <c r="A29" s="2" t="s">
        <v>44</v>
      </c>
      <c r="B29" s="32">
        <f>SUM(B21:B28)</f>
        <v>29138306</v>
      </c>
      <c r="C29" s="32">
        <f t="shared" ref="C29:M29" si="5">SUM(C21:C28)</f>
        <v>22008408</v>
      </c>
      <c r="D29" s="32">
        <f t="shared" si="5"/>
        <v>27166670</v>
      </c>
      <c r="E29" s="32">
        <f>SUM(E21:E28)</f>
        <v>0</v>
      </c>
      <c r="F29" s="32">
        <f t="shared" si="5"/>
        <v>0</v>
      </c>
      <c r="G29" s="32">
        <f t="shared" si="5"/>
        <v>0</v>
      </c>
      <c r="H29" s="32">
        <f t="shared" si="5"/>
        <v>0</v>
      </c>
      <c r="I29" s="32">
        <f t="shared" si="5"/>
        <v>0</v>
      </c>
      <c r="J29" s="32">
        <f t="shared" si="5"/>
        <v>0</v>
      </c>
      <c r="K29" s="32">
        <f t="shared" si="5"/>
        <v>0</v>
      </c>
      <c r="L29" s="32">
        <f t="shared" si="5"/>
        <v>0</v>
      </c>
      <c r="M29" s="32">
        <f t="shared" si="5"/>
        <v>0</v>
      </c>
      <c r="N29" s="32">
        <f>SUM(N21:N28)</f>
        <v>78313384</v>
      </c>
    </row>
    <row r="30" spans="1:15" s="5" customFormat="1" ht="11.25" x14ac:dyDescent="0.2">
      <c r="A30" s="5" t="s">
        <v>45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s="8" customFormat="1" ht="11.25" customHeight="1" x14ac:dyDescent="0.2">
      <c r="A31" s="6" t="s">
        <v>46</v>
      </c>
      <c r="B31" s="20">
        <v>66331</v>
      </c>
      <c r="C31" s="20">
        <v>12000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38">
        <f t="shared" ref="N31:N45" si="6">SUM(B31:M31)</f>
        <v>78331</v>
      </c>
    </row>
    <row r="32" spans="1:15" s="8" customFormat="1" ht="11.25" customHeight="1" x14ac:dyDescent="0.2">
      <c r="A32" s="7" t="s">
        <v>47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37">
        <f t="shared" si="6"/>
        <v>0</v>
      </c>
    </row>
    <row r="33" spans="1:14" s="8" customFormat="1" ht="11.25" customHeight="1" x14ac:dyDescent="0.2">
      <c r="A33" s="7" t="s">
        <v>48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37">
        <f t="shared" si="6"/>
        <v>0</v>
      </c>
    </row>
    <row r="34" spans="1:14" s="8" customFormat="1" ht="11.25" customHeight="1" x14ac:dyDescent="0.2">
      <c r="A34" s="7" t="s">
        <v>49</v>
      </c>
      <c r="B34" s="17">
        <v>366946</v>
      </c>
      <c r="C34" s="17">
        <v>378206</v>
      </c>
      <c r="D34" s="17"/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37">
        <f t="shared" si="6"/>
        <v>745152</v>
      </c>
    </row>
    <row r="35" spans="1:14" s="8" customFormat="1" ht="11.25" customHeight="1" x14ac:dyDescent="0.2">
      <c r="A35" s="7" t="s">
        <v>50</v>
      </c>
      <c r="B35" s="17">
        <v>0</v>
      </c>
      <c r="C35" s="17">
        <v>0</v>
      </c>
      <c r="D35" s="17">
        <v>0</v>
      </c>
      <c r="E35" s="17"/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37">
        <f t="shared" si="6"/>
        <v>0</v>
      </c>
    </row>
    <row r="36" spans="1:14" s="8" customFormat="1" ht="11.25" customHeight="1" x14ac:dyDescent="0.2">
      <c r="A36" s="7" t="s">
        <v>51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37">
        <f t="shared" si="6"/>
        <v>0</v>
      </c>
    </row>
    <row r="37" spans="1:14" s="8" customFormat="1" ht="11.25" customHeight="1" x14ac:dyDescent="0.2">
      <c r="A37" s="7" t="s">
        <v>52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37">
        <f t="shared" si="6"/>
        <v>0</v>
      </c>
    </row>
    <row r="38" spans="1:14" s="8" customFormat="1" ht="11.25" customHeight="1" x14ac:dyDescent="0.2">
      <c r="A38" s="7" t="s">
        <v>53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37">
        <f t="shared" si="6"/>
        <v>0</v>
      </c>
    </row>
    <row r="39" spans="1:14" s="8" customFormat="1" ht="11.25" customHeight="1" x14ac:dyDescent="0.2">
      <c r="A39" s="7" t="s">
        <v>54</v>
      </c>
      <c r="B39" s="17">
        <v>336170</v>
      </c>
      <c r="C39" s="17">
        <v>697638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37">
        <f t="shared" si="6"/>
        <v>1033808</v>
      </c>
    </row>
    <row r="40" spans="1:14" s="8" customFormat="1" ht="11.25" customHeight="1" x14ac:dyDescent="0.2">
      <c r="A40" s="7" t="s">
        <v>55</v>
      </c>
      <c r="B40" s="17">
        <v>169058</v>
      </c>
      <c r="C40" s="17">
        <v>124270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37">
        <f t="shared" si="6"/>
        <v>293328</v>
      </c>
    </row>
    <row r="41" spans="1:14" s="8" customFormat="1" ht="11.25" customHeight="1" x14ac:dyDescent="0.2">
      <c r="A41" s="7" t="s">
        <v>56</v>
      </c>
      <c r="B41" s="17">
        <v>144200</v>
      </c>
      <c r="C41" s="17">
        <v>112400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37">
        <f t="shared" si="6"/>
        <v>256600</v>
      </c>
    </row>
    <row r="42" spans="1:14" s="8" customFormat="1" ht="11.25" customHeight="1" x14ac:dyDescent="0.2">
      <c r="A42" s="7" t="s">
        <v>57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37">
        <f t="shared" si="6"/>
        <v>0</v>
      </c>
    </row>
    <row r="43" spans="1:14" s="8" customFormat="1" ht="11.25" customHeight="1" x14ac:dyDescent="0.2">
      <c r="A43" s="7" t="s">
        <v>58</v>
      </c>
      <c r="B43" s="17">
        <v>100493</v>
      </c>
      <c r="C43" s="17">
        <v>139663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37">
        <f t="shared" si="6"/>
        <v>240156</v>
      </c>
    </row>
    <row r="44" spans="1:14" s="8" customFormat="1" ht="11.25" customHeight="1" x14ac:dyDescent="0.2">
      <c r="A44" s="7" t="s">
        <v>59</v>
      </c>
      <c r="B44" s="17">
        <v>3681929</v>
      </c>
      <c r="C44" s="17">
        <v>2937001</v>
      </c>
      <c r="D44" s="17">
        <v>-19884376</v>
      </c>
      <c r="E44" s="17">
        <v>-10434471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-2530000</v>
      </c>
      <c r="L44" s="17">
        <v>0</v>
      </c>
      <c r="M44" s="17">
        <v>0</v>
      </c>
      <c r="N44" s="37">
        <f t="shared" si="6"/>
        <v>-26229917</v>
      </c>
    </row>
    <row r="45" spans="1:14" s="8" customFormat="1" ht="11.25" customHeight="1" x14ac:dyDescent="0.2">
      <c r="A45" s="7" t="s">
        <v>71</v>
      </c>
      <c r="B45" s="17">
        <v>6342412</v>
      </c>
      <c r="C45" s="17">
        <v>0</v>
      </c>
      <c r="D45" s="17">
        <v>0</v>
      </c>
      <c r="E45" s="17">
        <v>0</v>
      </c>
      <c r="F45" s="17">
        <v>0</v>
      </c>
      <c r="G45" s="17">
        <v>12000000</v>
      </c>
      <c r="H45" s="17">
        <v>0</v>
      </c>
      <c r="I45" s="17">
        <v>10000000</v>
      </c>
      <c r="J45" s="17">
        <v>0</v>
      </c>
      <c r="K45" s="17">
        <v>15000000</v>
      </c>
      <c r="L45" s="17">
        <v>0</v>
      </c>
      <c r="M45" s="17">
        <v>0</v>
      </c>
      <c r="N45" s="37">
        <f t="shared" si="6"/>
        <v>43342412</v>
      </c>
    </row>
    <row r="46" spans="1:14" s="8" customFormat="1" ht="11.25" customHeight="1" x14ac:dyDescent="0.2">
      <c r="A46" s="7" t="s">
        <v>60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37">
        <f>SUM(B46:M46)</f>
        <v>0</v>
      </c>
    </row>
    <row r="47" spans="1:14" s="5" customFormat="1" ht="11.25" x14ac:dyDescent="0.2">
      <c r="A47" s="2" t="s">
        <v>61</v>
      </c>
      <c r="B47" s="32">
        <f t="shared" ref="B47:N47" si="7">SUM(B31:B46)</f>
        <v>11207539</v>
      </c>
      <c r="C47" s="32">
        <f t="shared" si="7"/>
        <v>4401178</v>
      </c>
      <c r="D47" s="32">
        <f t="shared" si="7"/>
        <v>-19884376</v>
      </c>
      <c r="E47" s="32">
        <f t="shared" si="7"/>
        <v>-10434471</v>
      </c>
      <c r="F47" s="32">
        <f t="shared" si="7"/>
        <v>0</v>
      </c>
      <c r="G47" s="32">
        <f t="shared" si="7"/>
        <v>12000000</v>
      </c>
      <c r="H47" s="32">
        <f t="shared" si="7"/>
        <v>0</v>
      </c>
      <c r="I47" s="32">
        <f t="shared" si="7"/>
        <v>10000000</v>
      </c>
      <c r="J47" s="32">
        <f t="shared" si="7"/>
        <v>0</v>
      </c>
      <c r="K47" s="32">
        <f t="shared" si="7"/>
        <v>12470000</v>
      </c>
      <c r="L47" s="32">
        <f t="shared" si="7"/>
        <v>0</v>
      </c>
      <c r="M47" s="32">
        <f t="shared" si="7"/>
        <v>0</v>
      </c>
      <c r="N47" s="32">
        <f t="shared" si="7"/>
        <v>19759870</v>
      </c>
    </row>
    <row r="48" spans="1:14" s="8" customFormat="1" ht="11.25" x14ac:dyDescent="0.2">
      <c r="A48" s="5" t="s">
        <v>62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s="8" customFormat="1" ht="11.25" customHeight="1" x14ac:dyDescent="0.2">
      <c r="A49" s="22" t="s">
        <v>63</v>
      </c>
      <c r="B49" s="23">
        <v>0</v>
      </c>
      <c r="C49" s="20">
        <v>0</v>
      </c>
      <c r="D49" s="23">
        <v>0</v>
      </c>
      <c r="E49" s="20">
        <v>0</v>
      </c>
      <c r="F49" s="23">
        <v>0</v>
      </c>
      <c r="G49" s="20">
        <v>0</v>
      </c>
      <c r="H49" s="23">
        <v>0</v>
      </c>
      <c r="I49" s="20">
        <v>0</v>
      </c>
      <c r="J49" s="23">
        <v>0</v>
      </c>
      <c r="K49" s="20">
        <v>0</v>
      </c>
      <c r="L49" s="23">
        <v>0</v>
      </c>
      <c r="M49" s="20">
        <v>0</v>
      </c>
      <c r="N49" s="38">
        <f>SUM(B49:M49)</f>
        <v>0</v>
      </c>
    </row>
    <row r="50" spans="1:14" s="8" customFormat="1" ht="11.25" customHeight="1" x14ac:dyDescent="0.2">
      <c r="A50" s="24" t="s">
        <v>64</v>
      </c>
      <c r="B50" s="25">
        <v>0</v>
      </c>
      <c r="C50" s="19">
        <v>0</v>
      </c>
      <c r="D50" s="25">
        <v>0</v>
      </c>
      <c r="E50" s="19">
        <v>0</v>
      </c>
      <c r="F50" s="25">
        <v>0</v>
      </c>
      <c r="G50" s="19">
        <v>0</v>
      </c>
      <c r="H50" s="25">
        <v>0</v>
      </c>
      <c r="I50" s="19">
        <v>0</v>
      </c>
      <c r="J50" s="25">
        <v>0</v>
      </c>
      <c r="K50" s="19">
        <v>0</v>
      </c>
      <c r="L50" s="25">
        <v>0</v>
      </c>
      <c r="M50" s="19">
        <v>0</v>
      </c>
      <c r="N50" s="39">
        <f>SUM(B50:M50)</f>
        <v>0</v>
      </c>
    </row>
    <row r="51" spans="1:14" s="8" customFormat="1" ht="11.25" customHeight="1" x14ac:dyDescent="0.2">
      <c r="A51" s="2" t="s">
        <v>65</v>
      </c>
      <c r="B51" s="31">
        <f>SUM(B49:B50)</f>
        <v>0</v>
      </c>
      <c r="C51" s="31">
        <f t="shared" ref="C51:M51" si="8">SUM(C49:C50)</f>
        <v>0</v>
      </c>
      <c r="D51" s="31">
        <f t="shared" si="8"/>
        <v>0</v>
      </c>
      <c r="E51" s="31">
        <f t="shared" si="8"/>
        <v>0</v>
      </c>
      <c r="F51" s="31">
        <f t="shared" si="8"/>
        <v>0</v>
      </c>
      <c r="G51" s="31">
        <f t="shared" si="8"/>
        <v>0</v>
      </c>
      <c r="H51" s="31">
        <f t="shared" si="8"/>
        <v>0</v>
      </c>
      <c r="I51" s="31">
        <f t="shared" si="8"/>
        <v>0</v>
      </c>
      <c r="J51" s="31">
        <f t="shared" si="8"/>
        <v>0</v>
      </c>
      <c r="K51" s="31">
        <f t="shared" si="8"/>
        <v>0</v>
      </c>
      <c r="L51" s="31">
        <f t="shared" si="8"/>
        <v>0</v>
      </c>
      <c r="M51" s="33">
        <f t="shared" si="8"/>
        <v>0</v>
      </c>
      <c r="N51" s="39">
        <f>SUM(B51:M51)</f>
        <v>0</v>
      </c>
    </row>
    <row r="52" spans="1:14" s="8" customFormat="1" ht="11.25" customHeight="1" x14ac:dyDescent="0.2">
      <c r="A52" s="2" t="s">
        <v>66</v>
      </c>
      <c r="B52" s="32">
        <f t="shared" ref="B52:M52" si="9">B29+B47+B51</f>
        <v>40345845</v>
      </c>
      <c r="C52" s="32">
        <f t="shared" si="9"/>
        <v>26409586</v>
      </c>
      <c r="D52" s="32">
        <f t="shared" si="9"/>
        <v>7282294</v>
      </c>
      <c r="E52" s="32">
        <f t="shared" si="9"/>
        <v>-10434471</v>
      </c>
      <c r="F52" s="32">
        <f t="shared" si="9"/>
        <v>0</v>
      </c>
      <c r="G52" s="32">
        <f t="shared" si="9"/>
        <v>12000000</v>
      </c>
      <c r="H52" s="32">
        <f t="shared" si="9"/>
        <v>0</v>
      </c>
      <c r="I52" s="32">
        <f t="shared" si="9"/>
        <v>10000000</v>
      </c>
      <c r="J52" s="32">
        <f t="shared" si="9"/>
        <v>0</v>
      </c>
      <c r="K52" s="32">
        <f t="shared" si="9"/>
        <v>12470000</v>
      </c>
      <c r="L52" s="32">
        <f t="shared" si="9"/>
        <v>0</v>
      </c>
      <c r="M52" s="34">
        <f t="shared" si="9"/>
        <v>0</v>
      </c>
      <c r="N52" s="32">
        <f>SUM(B52:M52)</f>
        <v>98073254</v>
      </c>
    </row>
    <row r="53" spans="1:14" s="8" customFormat="1" ht="11.25" customHeight="1" x14ac:dyDescent="0.2">
      <c r="A53" s="2" t="s">
        <v>67</v>
      </c>
      <c r="B53" s="32">
        <f t="shared" ref="B53:M53" si="10">B18-B52</f>
        <v>79743239</v>
      </c>
      <c r="C53" s="32">
        <f t="shared" si="10"/>
        <v>53333653</v>
      </c>
      <c r="D53" s="32">
        <f t="shared" si="10"/>
        <v>46215683</v>
      </c>
      <c r="E53" s="32">
        <f t="shared" si="10"/>
        <v>56650154</v>
      </c>
      <c r="F53" s="32">
        <f t="shared" si="10"/>
        <v>56650154</v>
      </c>
      <c r="G53" s="32">
        <f t="shared" si="10"/>
        <v>44650154</v>
      </c>
      <c r="H53" s="32">
        <f t="shared" si="10"/>
        <v>44650154</v>
      </c>
      <c r="I53" s="32">
        <f t="shared" si="10"/>
        <v>34650154</v>
      </c>
      <c r="J53" s="32">
        <f t="shared" si="10"/>
        <v>34650154</v>
      </c>
      <c r="K53" s="32">
        <f t="shared" si="10"/>
        <v>22180154</v>
      </c>
      <c r="L53" s="32">
        <f t="shared" si="10"/>
        <v>22180154</v>
      </c>
      <c r="M53" s="32">
        <f t="shared" si="10"/>
        <v>22180154</v>
      </c>
      <c r="N53" s="32">
        <f>N17-N52+N6</f>
        <v>22180154</v>
      </c>
    </row>
    <row r="54" spans="1:14" s="8" customFormat="1" ht="11.25" x14ac:dyDescent="0.2"/>
    <row r="55" spans="1:14" s="8" customFormat="1" ht="11.25" x14ac:dyDescent="0.2">
      <c r="A55" s="51" t="s">
        <v>75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</row>
    <row r="56" spans="1:14" s="8" customFormat="1" ht="11.25" x14ac:dyDescent="0.2"/>
    <row r="57" spans="1:14" s="8" customFormat="1" ht="11.25" x14ac:dyDescent="0.2">
      <c r="A57" s="29"/>
      <c r="B57" s="29"/>
      <c r="C57" s="29"/>
      <c r="I57" s="29"/>
      <c r="J57" s="29"/>
      <c r="K57" s="29"/>
      <c r="L57" s="29"/>
      <c r="M57" s="29"/>
    </row>
    <row r="58" spans="1:14" s="8" customFormat="1" ht="11.25" x14ac:dyDescent="0.2">
      <c r="A58" s="49" t="s">
        <v>68</v>
      </c>
      <c r="B58" s="49"/>
      <c r="C58" s="49"/>
      <c r="F58" s="27" t="s">
        <v>72</v>
      </c>
      <c r="I58" s="49" t="s">
        <v>73</v>
      </c>
      <c r="J58" s="49"/>
      <c r="K58" s="49"/>
      <c r="L58" s="49"/>
      <c r="M58" s="49"/>
      <c r="N58" s="28"/>
    </row>
  </sheetData>
  <mergeCells count="13">
    <mergeCell ref="A1:N1"/>
    <mergeCell ref="B3:D3"/>
    <mergeCell ref="E3:H3"/>
    <mergeCell ref="I3:J3"/>
    <mergeCell ref="K3:L3"/>
    <mergeCell ref="M3:N4"/>
    <mergeCell ref="B4:D4"/>
    <mergeCell ref="E4:H4"/>
    <mergeCell ref="I58:M58"/>
    <mergeCell ref="I4:J4"/>
    <mergeCell ref="K4:L4"/>
    <mergeCell ref="A58:C58"/>
    <mergeCell ref="A55:N55"/>
  </mergeCells>
  <printOptions horizontalCentered="1"/>
  <pageMargins left="0.76" right="0.2" top="0.23622047244094491" bottom="0.23622047244094491" header="0" footer="0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tabSelected="1" topLeftCell="A16" workbookViewId="0">
      <selection activeCell="M46" sqref="M46"/>
    </sheetView>
  </sheetViews>
  <sheetFormatPr baseColWidth="10" defaultRowHeight="12.75" x14ac:dyDescent="0.2"/>
  <cols>
    <col min="1" max="1" width="28" style="26" customWidth="1"/>
    <col min="2" max="14" width="9.7109375" style="26" customWidth="1"/>
    <col min="15" max="16384" width="11.42578125" style="26"/>
  </cols>
  <sheetData>
    <row r="1" spans="1:19" s="8" customFormat="1" ht="11.25" x14ac:dyDescent="0.2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9" s="8" customFormat="1" ht="11.25" customHeight="1" x14ac:dyDescent="0.2">
      <c r="A2" s="9" t="s">
        <v>1</v>
      </c>
    </row>
    <row r="3" spans="1:19" s="8" customFormat="1" ht="12.75" customHeight="1" x14ac:dyDescent="0.2">
      <c r="A3" s="8" t="s">
        <v>2</v>
      </c>
      <c r="B3" s="49" t="s">
        <v>3</v>
      </c>
      <c r="C3" s="49"/>
      <c r="D3" s="49"/>
      <c r="E3" s="52" t="s">
        <v>82</v>
      </c>
      <c r="F3" s="52"/>
      <c r="G3" s="52"/>
      <c r="H3" s="52"/>
      <c r="I3" s="49" t="s">
        <v>4</v>
      </c>
      <c r="J3" s="49"/>
      <c r="K3" s="49" t="s">
        <v>80</v>
      </c>
      <c r="L3" s="49"/>
      <c r="M3" s="53" t="s">
        <v>78</v>
      </c>
      <c r="N3" s="53"/>
    </row>
    <row r="4" spans="1:19" s="8" customFormat="1" ht="11.25" x14ac:dyDescent="0.2">
      <c r="A4" s="40" t="s">
        <v>83</v>
      </c>
      <c r="B4" s="49" t="s">
        <v>5</v>
      </c>
      <c r="C4" s="49"/>
      <c r="D4" s="49"/>
      <c r="E4" s="53" t="s">
        <v>6</v>
      </c>
      <c r="F4" s="53"/>
      <c r="G4" s="53"/>
      <c r="H4" s="53"/>
      <c r="I4" s="50" t="s">
        <v>7</v>
      </c>
      <c r="J4" s="50"/>
      <c r="K4" s="50" t="s">
        <v>8</v>
      </c>
      <c r="L4" s="50"/>
      <c r="M4" s="54"/>
      <c r="N4" s="54"/>
    </row>
    <row r="5" spans="1:19" s="8" customFormat="1" ht="11.25" x14ac:dyDescent="0.2">
      <c r="A5" s="2" t="s">
        <v>9</v>
      </c>
      <c r="B5" s="1" t="s">
        <v>10</v>
      </c>
      <c r="C5" s="1" t="s">
        <v>11</v>
      </c>
      <c r="D5" s="1" t="s">
        <v>12</v>
      </c>
      <c r="E5" s="1" t="s">
        <v>13</v>
      </c>
      <c r="F5" s="1" t="s">
        <v>14</v>
      </c>
      <c r="G5" s="1" t="s">
        <v>15</v>
      </c>
      <c r="H5" s="1" t="s">
        <v>16</v>
      </c>
      <c r="I5" s="1" t="s">
        <v>17</v>
      </c>
      <c r="J5" s="1" t="s">
        <v>18</v>
      </c>
      <c r="K5" s="1" t="s">
        <v>19</v>
      </c>
      <c r="L5" s="1" t="s">
        <v>20</v>
      </c>
      <c r="M5" s="1" t="s">
        <v>21</v>
      </c>
      <c r="N5" s="1" t="s">
        <v>22</v>
      </c>
    </row>
    <row r="6" spans="1:19" s="8" customFormat="1" ht="11.25" x14ac:dyDescent="0.2">
      <c r="A6" s="5" t="s">
        <v>23</v>
      </c>
      <c r="B6" s="41">
        <v>9613803</v>
      </c>
      <c r="C6" s="41">
        <f t="shared" ref="C6:M6" si="0">B53+C7</f>
        <v>9613803</v>
      </c>
      <c r="D6" s="41">
        <f t="shared" si="0"/>
        <v>9613803</v>
      </c>
      <c r="E6" s="41">
        <f t="shared" si="0"/>
        <v>9613803</v>
      </c>
      <c r="F6" s="41">
        <f t="shared" si="0"/>
        <v>9613803</v>
      </c>
      <c r="G6" s="41">
        <f t="shared" si="0"/>
        <v>9613803</v>
      </c>
      <c r="H6" s="41">
        <f t="shared" si="0"/>
        <v>9613803</v>
      </c>
      <c r="I6" s="41">
        <f t="shared" si="0"/>
        <v>9613803</v>
      </c>
      <c r="J6" s="41">
        <f t="shared" si="0"/>
        <v>2613803</v>
      </c>
      <c r="K6" s="41">
        <f t="shared" si="0"/>
        <v>9613803</v>
      </c>
      <c r="L6" s="41">
        <f t="shared" si="0"/>
        <v>9613803</v>
      </c>
      <c r="M6" s="41">
        <f t="shared" si="0"/>
        <v>9613803</v>
      </c>
      <c r="N6" s="41">
        <f>B6</f>
        <v>9613803</v>
      </c>
    </row>
    <row r="7" spans="1:19" s="8" customFormat="1" ht="11.25" x14ac:dyDescent="0.2">
      <c r="A7" s="2" t="s">
        <v>24</v>
      </c>
      <c r="B7" s="10" t="s">
        <v>1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2"/>
    </row>
    <row r="8" spans="1:19" s="8" customFormat="1" ht="11.25" customHeight="1" x14ac:dyDescent="0.2">
      <c r="A8" s="13" t="s">
        <v>25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42">
        <f>SUM(B8:M8)</f>
        <v>0</v>
      </c>
      <c r="O8" s="15" t="s">
        <v>1</v>
      </c>
      <c r="P8" s="15" t="s">
        <v>1</v>
      </c>
      <c r="Q8" s="15" t="s">
        <v>1</v>
      </c>
      <c r="R8" s="15" t="s">
        <v>1</v>
      </c>
      <c r="S8" s="15"/>
    </row>
    <row r="9" spans="1:19" s="8" customFormat="1" ht="11.25" customHeight="1" x14ac:dyDescent="0.2">
      <c r="A9" s="16" t="s">
        <v>26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43"/>
    </row>
    <row r="10" spans="1:19" s="8" customFormat="1" ht="11.25" customHeight="1" x14ac:dyDescent="0.2">
      <c r="A10" s="16" t="s">
        <v>27</v>
      </c>
      <c r="B10" s="17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43">
        <f>SUM(B10:M10)</f>
        <v>0</v>
      </c>
      <c r="O10" s="15"/>
    </row>
    <row r="11" spans="1:19" s="8" customFormat="1" ht="11.25" customHeight="1" x14ac:dyDescent="0.2">
      <c r="A11" s="16" t="s">
        <v>28</v>
      </c>
      <c r="B11" s="17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43">
        <f t="shared" ref="N11:N16" si="1">SUM(B11:M11)</f>
        <v>0</v>
      </c>
    </row>
    <row r="12" spans="1:19" s="8" customFormat="1" ht="11.25" customHeight="1" x14ac:dyDescent="0.2">
      <c r="A12" s="16" t="s">
        <v>29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43">
        <f t="shared" si="1"/>
        <v>0</v>
      </c>
    </row>
    <row r="13" spans="1:19" s="8" customFormat="1" ht="11.25" customHeight="1" x14ac:dyDescent="0.2">
      <c r="A13" s="16" t="s">
        <v>30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43"/>
    </row>
    <row r="14" spans="1:19" s="8" customFormat="1" ht="11.25" customHeight="1" x14ac:dyDescent="0.2">
      <c r="A14" s="16" t="s">
        <v>31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43">
        <f t="shared" si="1"/>
        <v>0</v>
      </c>
    </row>
    <row r="15" spans="1:19" s="8" customFormat="1" ht="11.25" customHeight="1" x14ac:dyDescent="0.2">
      <c r="A15" s="16" t="s">
        <v>32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43">
        <f t="shared" si="1"/>
        <v>0</v>
      </c>
    </row>
    <row r="16" spans="1:19" s="8" customFormat="1" ht="11.25" customHeight="1" x14ac:dyDescent="0.2">
      <c r="A16" s="18" t="s">
        <v>33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43">
        <f t="shared" si="1"/>
        <v>0</v>
      </c>
    </row>
    <row r="17" spans="1:15" s="8" customFormat="1" ht="11.25" x14ac:dyDescent="0.2">
      <c r="A17" s="2" t="s">
        <v>34</v>
      </c>
      <c r="B17" s="41">
        <f>SUM(B8:B16)</f>
        <v>0</v>
      </c>
      <c r="C17" s="41">
        <f t="shared" ref="C17:M17" si="2">SUM(C8:C16)</f>
        <v>0</v>
      </c>
      <c r="D17" s="41">
        <f t="shared" si="2"/>
        <v>0</v>
      </c>
      <c r="E17" s="41">
        <f>SUM(E8:E16)</f>
        <v>0</v>
      </c>
      <c r="F17" s="41">
        <f>SUM(F8:F16)</f>
        <v>0</v>
      </c>
      <c r="G17" s="41">
        <f t="shared" si="2"/>
        <v>0</v>
      </c>
      <c r="H17" s="41">
        <f t="shared" si="2"/>
        <v>0</v>
      </c>
      <c r="I17" s="41">
        <f t="shared" si="2"/>
        <v>0</v>
      </c>
      <c r="J17" s="41">
        <f t="shared" si="2"/>
        <v>0</v>
      </c>
      <c r="K17" s="41">
        <f t="shared" si="2"/>
        <v>0</v>
      </c>
      <c r="L17" s="41">
        <f t="shared" si="2"/>
        <v>0</v>
      </c>
      <c r="M17" s="41">
        <f t="shared" si="2"/>
        <v>0</v>
      </c>
      <c r="N17" s="41">
        <f>SUM(N8:N16)</f>
        <v>0</v>
      </c>
    </row>
    <row r="18" spans="1:15" s="8" customFormat="1" ht="11.25" x14ac:dyDescent="0.2">
      <c r="A18" s="2" t="s">
        <v>35</v>
      </c>
      <c r="B18" s="41">
        <f>B6+B17</f>
        <v>9613803</v>
      </c>
      <c r="C18" s="41">
        <f>SUM(C6:C11)</f>
        <v>9613803</v>
      </c>
      <c r="D18" s="41">
        <f t="shared" ref="D18:M18" si="3">SUM(D6:D16)</f>
        <v>9613803</v>
      </c>
      <c r="E18" s="41">
        <f t="shared" si="3"/>
        <v>9613803</v>
      </c>
      <c r="F18" s="41">
        <f t="shared" si="3"/>
        <v>9613803</v>
      </c>
      <c r="G18" s="41">
        <f t="shared" si="3"/>
        <v>9613803</v>
      </c>
      <c r="H18" s="41">
        <f t="shared" si="3"/>
        <v>9613803</v>
      </c>
      <c r="I18" s="41">
        <f t="shared" si="3"/>
        <v>9613803</v>
      </c>
      <c r="J18" s="41">
        <f t="shared" si="3"/>
        <v>2613803</v>
      </c>
      <c r="K18" s="41">
        <f t="shared" si="3"/>
        <v>9613803</v>
      </c>
      <c r="L18" s="41">
        <f t="shared" si="3"/>
        <v>9613803</v>
      </c>
      <c r="M18" s="41">
        <f t="shared" si="3"/>
        <v>9613803</v>
      </c>
      <c r="N18" s="41">
        <f>N6+N17</f>
        <v>9613803</v>
      </c>
    </row>
    <row r="19" spans="1:15" s="8" customFormat="1" ht="11.25" x14ac:dyDescent="0.2">
      <c r="A19" s="2" t="s">
        <v>36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5" s="8" customFormat="1" ht="11.25" x14ac:dyDescent="0.2">
      <c r="A20" s="3" t="s">
        <v>37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</row>
    <row r="21" spans="1:15" s="8" customFormat="1" ht="11.25" x14ac:dyDescent="0.2">
      <c r="A21" s="4" t="s">
        <v>70</v>
      </c>
      <c r="B21" s="17">
        <v>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43">
        <f>SUM(B21:M21)</f>
        <v>0</v>
      </c>
    </row>
    <row r="22" spans="1:15" s="8" customFormat="1" ht="11.25" x14ac:dyDescent="0.2">
      <c r="A22" s="4" t="s">
        <v>38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43">
        <f t="shared" ref="N22:N28" si="4">SUM(B22:M22)</f>
        <v>0</v>
      </c>
    </row>
    <row r="23" spans="1:15" s="8" customFormat="1" ht="11.25" x14ac:dyDescent="0.2">
      <c r="A23" s="4" t="s">
        <v>39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43">
        <f>R331</f>
        <v>0</v>
      </c>
    </row>
    <row r="24" spans="1:15" s="8" customFormat="1" ht="11.25" x14ac:dyDescent="0.2">
      <c r="A24" s="4" t="s">
        <v>40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43">
        <f t="shared" si="4"/>
        <v>0</v>
      </c>
    </row>
    <row r="25" spans="1:15" s="8" customFormat="1" ht="11.25" x14ac:dyDescent="0.2">
      <c r="A25" s="4" t="s">
        <v>41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43">
        <f t="shared" si="4"/>
        <v>0</v>
      </c>
    </row>
    <row r="26" spans="1:15" s="8" customFormat="1" ht="11.25" x14ac:dyDescent="0.2">
      <c r="A26" s="4" t="s">
        <v>69</v>
      </c>
      <c r="B26" s="17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43">
        <f t="shared" si="4"/>
        <v>0</v>
      </c>
    </row>
    <row r="27" spans="1:15" s="8" customFormat="1" ht="11.25" x14ac:dyDescent="0.2">
      <c r="A27" s="4" t="s">
        <v>42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43">
        <f t="shared" si="4"/>
        <v>0</v>
      </c>
    </row>
    <row r="28" spans="1:15" s="8" customFormat="1" ht="11.25" x14ac:dyDescent="0.2">
      <c r="A28" s="4" t="s">
        <v>43</v>
      </c>
      <c r="B28" s="17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43">
        <f t="shared" si="4"/>
        <v>0</v>
      </c>
    </row>
    <row r="29" spans="1:15" s="8" customFormat="1" ht="11.25" x14ac:dyDescent="0.2">
      <c r="A29" s="2" t="s">
        <v>44</v>
      </c>
      <c r="B29" s="41">
        <f>SUM(B21:B28)</f>
        <v>0</v>
      </c>
      <c r="C29" s="41">
        <f t="shared" ref="C29:L29" si="5">SUM(C21:C28)</f>
        <v>0</v>
      </c>
      <c r="D29" s="41">
        <f t="shared" si="5"/>
        <v>0</v>
      </c>
      <c r="E29" s="41">
        <f>SUM(E21:E28)</f>
        <v>0</v>
      </c>
      <c r="F29" s="41">
        <f t="shared" si="5"/>
        <v>0</v>
      </c>
      <c r="G29" s="41">
        <f t="shared" si="5"/>
        <v>0</v>
      </c>
      <c r="H29" s="41">
        <f t="shared" si="5"/>
        <v>0</v>
      </c>
      <c r="I29" s="41">
        <f t="shared" si="5"/>
        <v>0</v>
      </c>
      <c r="J29" s="41">
        <f t="shared" si="5"/>
        <v>0</v>
      </c>
      <c r="K29" s="41">
        <f t="shared" si="5"/>
        <v>0</v>
      </c>
      <c r="L29" s="41">
        <f t="shared" si="5"/>
        <v>0</v>
      </c>
      <c r="M29" s="41">
        <f>SUM(M20:M28)</f>
        <v>0</v>
      </c>
      <c r="N29" s="41">
        <f>SUM(N21:N28)</f>
        <v>0</v>
      </c>
    </row>
    <row r="30" spans="1:15" s="5" customFormat="1" ht="11.25" x14ac:dyDescent="0.2">
      <c r="A30" s="5" t="s">
        <v>45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s="8" customFormat="1" ht="11.25" x14ac:dyDescent="0.2">
      <c r="A31" s="6" t="s">
        <v>46</v>
      </c>
      <c r="B31" s="20">
        <v>0</v>
      </c>
      <c r="C31" s="20">
        <v>0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44">
        <f t="shared" ref="N31:N45" si="6">SUM(B31:M31)</f>
        <v>0</v>
      </c>
    </row>
    <row r="32" spans="1:15" s="8" customFormat="1" ht="11.25" x14ac:dyDescent="0.2">
      <c r="A32" s="7" t="s">
        <v>47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43">
        <f t="shared" si="6"/>
        <v>0</v>
      </c>
    </row>
    <row r="33" spans="1:14" s="8" customFormat="1" ht="11.25" x14ac:dyDescent="0.2">
      <c r="A33" s="7" t="s">
        <v>48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43">
        <f t="shared" si="6"/>
        <v>0</v>
      </c>
    </row>
    <row r="34" spans="1:14" s="8" customFormat="1" ht="11.25" x14ac:dyDescent="0.2">
      <c r="A34" s="7" t="s">
        <v>49</v>
      </c>
      <c r="B34" s="17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43">
        <f t="shared" si="6"/>
        <v>0</v>
      </c>
    </row>
    <row r="35" spans="1:14" s="8" customFormat="1" ht="11.25" x14ac:dyDescent="0.2">
      <c r="A35" s="7" t="s">
        <v>50</v>
      </c>
      <c r="B35" s="17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43">
        <f t="shared" si="6"/>
        <v>0</v>
      </c>
    </row>
    <row r="36" spans="1:14" s="8" customFormat="1" ht="11.25" x14ac:dyDescent="0.2">
      <c r="A36" s="7" t="s">
        <v>51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43">
        <f t="shared" si="6"/>
        <v>0</v>
      </c>
    </row>
    <row r="37" spans="1:14" s="8" customFormat="1" ht="11.25" x14ac:dyDescent="0.2">
      <c r="A37" s="7" t="s">
        <v>52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43">
        <f t="shared" si="6"/>
        <v>0</v>
      </c>
    </row>
    <row r="38" spans="1:14" s="8" customFormat="1" ht="11.25" x14ac:dyDescent="0.2">
      <c r="A38" s="7" t="s">
        <v>53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43">
        <f t="shared" si="6"/>
        <v>0</v>
      </c>
    </row>
    <row r="39" spans="1:14" s="8" customFormat="1" ht="11.25" x14ac:dyDescent="0.2">
      <c r="A39" s="7" t="s">
        <v>54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43">
        <f t="shared" si="6"/>
        <v>0</v>
      </c>
    </row>
    <row r="40" spans="1:14" s="8" customFormat="1" ht="11.25" x14ac:dyDescent="0.2">
      <c r="A40" s="7" t="s">
        <v>55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43">
        <f t="shared" si="6"/>
        <v>0</v>
      </c>
    </row>
    <row r="41" spans="1:14" s="8" customFormat="1" ht="11.25" x14ac:dyDescent="0.2">
      <c r="A41" s="7" t="s">
        <v>56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43">
        <f t="shared" si="6"/>
        <v>0</v>
      </c>
    </row>
    <row r="42" spans="1:14" s="8" customFormat="1" ht="11.25" x14ac:dyDescent="0.2">
      <c r="A42" s="7" t="s">
        <v>57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43">
        <f t="shared" si="6"/>
        <v>0</v>
      </c>
    </row>
    <row r="43" spans="1:14" s="8" customFormat="1" ht="11.25" x14ac:dyDescent="0.2">
      <c r="A43" s="7" t="s">
        <v>58</v>
      </c>
      <c r="B43" s="17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43">
        <f t="shared" si="6"/>
        <v>0</v>
      </c>
    </row>
    <row r="44" spans="1:14" s="8" customFormat="1" ht="11.25" x14ac:dyDescent="0.2">
      <c r="A44" s="7" t="s">
        <v>59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-28845</v>
      </c>
      <c r="N44" s="43">
        <f t="shared" si="6"/>
        <v>-28845</v>
      </c>
    </row>
    <row r="45" spans="1:14" s="8" customFormat="1" ht="11.25" x14ac:dyDescent="0.2">
      <c r="A45" s="7" t="s">
        <v>71</v>
      </c>
      <c r="B45" s="17">
        <v>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7000000</v>
      </c>
      <c r="J45" s="17">
        <v>-7000000</v>
      </c>
      <c r="K45" s="17">
        <v>0</v>
      </c>
      <c r="L45" s="17">
        <v>0</v>
      </c>
      <c r="M45" s="17">
        <v>9642648</v>
      </c>
      <c r="N45" s="43">
        <f t="shared" si="6"/>
        <v>9642648</v>
      </c>
    </row>
    <row r="46" spans="1:14" s="8" customFormat="1" ht="11.25" x14ac:dyDescent="0.2">
      <c r="A46" s="7" t="s">
        <v>60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43">
        <f>SUM(B46:M46)</f>
        <v>0</v>
      </c>
    </row>
    <row r="47" spans="1:14" s="5" customFormat="1" ht="11.25" x14ac:dyDescent="0.2">
      <c r="A47" s="2" t="s">
        <v>61</v>
      </c>
      <c r="B47" s="41">
        <f t="shared" ref="B47:N47" si="7">SUM(B31:B46)</f>
        <v>0</v>
      </c>
      <c r="C47" s="41">
        <f t="shared" si="7"/>
        <v>0</v>
      </c>
      <c r="D47" s="41">
        <f t="shared" si="7"/>
        <v>0</v>
      </c>
      <c r="E47" s="41">
        <f t="shared" si="7"/>
        <v>0</v>
      </c>
      <c r="F47" s="41">
        <f t="shared" si="7"/>
        <v>0</v>
      </c>
      <c r="G47" s="41">
        <f t="shared" si="7"/>
        <v>0</v>
      </c>
      <c r="H47" s="41">
        <f t="shared" si="7"/>
        <v>0</v>
      </c>
      <c r="I47" s="41">
        <f t="shared" si="7"/>
        <v>7000000</v>
      </c>
      <c r="J47" s="41">
        <f t="shared" si="7"/>
        <v>-7000000</v>
      </c>
      <c r="K47" s="41">
        <f t="shared" si="7"/>
        <v>0</v>
      </c>
      <c r="L47" s="41">
        <f t="shared" si="7"/>
        <v>0</v>
      </c>
      <c r="M47" s="41">
        <f t="shared" si="7"/>
        <v>9613803</v>
      </c>
      <c r="N47" s="41">
        <f t="shared" si="7"/>
        <v>9613803</v>
      </c>
    </row>
    <row r="48" spans="1:14" s="8" customFormat="1" ht="11.25" x14ac:dyDescent="0.2">
      <c r="A48" s="5" t="s">
        <v>62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s="8" customFormat="1" ht="11.25" x14ac:dyDescent="0.2">
      <c r="A49" s="22" t="s">
        <v>63</v>
      </c>
      <c r="B49" s="23">
        <v>0</v>
      </c>
      <c r="C49" s="20">
        <v>0</v>
      </c>
      <c r="D49" s="23">
        <v>0</v>
      </c>
      <c r="E49" s="20">
        <v>0</v>
      </c>
      <c r="F49" s="23">
        <v>0</v>
      </c>
      <c r="G49" s="20">
        <v>0</v>
      </c>
      <c r="H49" s="23">
        <v>0</v>
      </c>
      <c r="I49" s="20">
        <v>0</v>
      </c>
      <c r="J49" s="23">
        <v>0</v>
      </c>
      <c r="K49" s="20">
        <v>0</v>
      </c>
      <c r="L49" s="23">
        <v>0</v>
      </c>
      <c r="M49" s="20">
        <v>0</v>
      </c>
      <c r="N49" s="44">
        <f>SUM(B49:M49)</f>
        <v>0</v>
      </c>
    </row>
    <row r="50" spans="1:14" s="8" customFormat="1" ht="11.25" x14ac:dyDescent="0.2">
      <c r="A50" s="24" t="s">
        <v>64</v>
      </c>
      <c r="B50" s="25">
        <v>0</v>
      </c>
      <c r="C50" s="19">
        <v>0</v>
      </c>
      <c r="D50" s="25">
        <v>0</v>
      </c>
      <c r="E50" s="19">
        <v>0</v>
      </c>
      <c r="F50" s="25">
        <v>0</v>
      </c>
      <c r="G50" s="19">
        <v>0</v>
      </c>
      <c r="H50" s="25">
        <v>0</v>
      </c>
      <c r="I50" s="19">
        <v>0</v>
      </c>
      <c r="J50" s="25">
        <v>0</v>
      </c>
      <c r="K50" s="19">
        <v>0</v>
      </c>
      <c r="L50" s="25">
        <v>0</v>
      </c>
      <c r="M50" s="19">
        <v>0</v>
      </c>
      <c r="N50" s="45">
        <f>SUM(B50:M50)</f>
        <v>0</v>
      </c>
    </row>
    <row r="51" spans="1:14" s="8" customFormat="1" ht="11.25" x14ac:dyDescent="0.2">
      <c r="A51" s="2" t="s">
        <v>65</v>
      </c>
      <c r="B51" s="46">
        <f>SUM(B49:B50)</f>
        <v>0</v>
      </c>
      <c r="C51" s="46">
        <f t="shared" ref="C51:M51" si="8">SUM(C49:C50)</f>
        <v>0</v>
      </c>
      <c r="D51" s="46">
        <f t="shared" si="8"/>
        <v>0</v>
      </c>
      <c r="E51" s="46">
        <f t="shared" si="8"/>
        <v>0</v>
      </c>
      <c r="F51" s="46">
        <f t="shared" si="8"/>
        <v>0</v>
      </c>
      <c r="G51" s="46">
        <f t="shared" si="8"/>
        <v>0</v>
      </c>
      <c r="H51" s="46">
        <f t="shared" si="8"/>
        <v>0</v>
      </c>
      <c r="I51" s="46">
        <f t="shared" si="8"/>
        <v>0</v>
      </c>
      <c r="J51" s="46">
        <f t="shared" si="8"/>
        <v>0</v>
      </c>
      <c r="K51" s="46">
        <f t="shared" si="8"/>
        <v>0</v>
      </c>
      <c r="L51" s="46">
        <f t="shared" si="8"/>
        <v>0</v>
      </c>
      <c r="M51" s="10">
        <f t="shared" si="8"/>
        <v>0</v>
      </c>
      <c r="N51" s="45">
        <f>SUM(B51:M51)</f>
        <v>0</v>
      </c>
    </row>
    <row r="52" spans="1:14" s="8" customFormat="1" ht="11.25" x14ac:dyDescent="0.2">
      <c r="A52" s="2" t="s">
        <v>66</v>
      </c>
      <c r="B52" s="41">
        <f t="shared" ref="B52:L52" si="9">B29+B47+B51</f>
        <v>0</v>
      </c>
      <c r="C52" s="41">
        <f t="shared" si="9"/>
        <v>0</v>
      </c>
      <c r="D52" s="41">
        <f t="shared" si="9"/>
        <v>0</v>
      </c>
      <c r="E52" s="41">
        <f t="shared" si="9"/>
        <v>0</v>
      </c>
      <c r="F52" s="41">
        <f t="shared" si="9"/>
        <v>0</v>
      </c>
      <c r="G52" s="41">
        <f t="shared" si="9"/>
        <v>0</v>
      </c>
      <c r="H52" s="41">
        <f t="shared" si="9"/>
        <v>0</v>
      </c>
      <c r="I52" s="41">
        <f t="shared" si="9"/>
        <v>7000000</v>
      </c>
      <c r="J52" s="41">
        <f t="shared" si="9"/>
        <v>-7000000</v>
      </c>
      <c r="K52" s="41">
        <f t="shared" si="9"/>
        <v>0</v>
      </c>
      <c r="L52" s="41">
        <f t="shared" si="9"/>
        <v>0</v>
      </c>
      <c r="M52" s="47">
        <f>M29+M47</f>
        <v>9613803</v>
      </c>
      <c r="N52" s="41">
        <f>SUM(B52:M52)</f>
        <v>9613803</v>
      </c>
    </row>
    <row r="53" spans="1:14" s="8" customFormat="1" ht="11.25" x14ac:dyDescent="0.2">
      <c r="A53" s="2" t="s">
        <v>67</v>
      </c>
      <c r="B53" s="41">
        <f t="shared" ref="B53:M53" si="10">B18-B52</f>
        <v>9613803</v>
      </c>
      <c r="C53" s="41">
        <f t="shared" si="10"/>
        <v>9613803</v>
      </c>
      <c r="D53" s="41">
        <f t="shared" si="10"/>
        <v>9613803</v>
      </c>
      <c r="E53" s="41">
        <f t="shared" si="10"/>
        <v>9613803</v>
      </c>
      <c r="F53" s="41">
        <f t="shared" si="10"/>
        <v>9613803</v>
      </c>
      <c r="G53" s="41">
        <f t="shared" si="10"/>
        <v>9613803</v>
      </c>
      <c r="H53" s="41">
        <f t="shared" si="10"/>
        <v>9613803</v>
      </c>
      <c r="I53" s="41">
        <f t="shared" si="10"/>
        <v>2613803</v>
      </c>
      <c r="J53" s="41">
        <f t="shared" si="10"/>
        <v>9613803</v>
      </c>
      <c r="K53" s="41">
        <f t="shared" si="10"/>
        <v>9613803</v>
      </c>
      <c r="L53" s="41">
        <f t="shared" si="10"/>
        <v>9613803</v>
      </c>
      <c r="M53" s="41">
        <f t="shared" si="10"/>
        <v>0</v>
      </c>
      <c r="N53" s="41">
        <f>N17-N52+N6</f>
        <v>0</v>
      </c>
    </row>
    <row r="54" spans="1:14" s="8" customFormat="1" ht="11.25" x14ac:dyDescent="0.2"/>
    <row r="55" spans="1:14" s="8" customFormat="1" ht="11.25" x14ac:dyDescent="0.2"/>
    <row r="56" spans="1:14" s="8" customFormat="1" ht="11.25" x14ac:dyDescent="0.2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</row>
    <row r="57" spans="1:14" s="8" customFormat="1" ht="11.25" x14ac:dyDescent="0.2"/>
    <row r="58" spans="1:14" s="8" customFormat="1" ht="11.25" x14ac:dyDescent="0.2">
      <c r="A58" s="29"/>
      <c r="B58" s="29"/>
      <c r="C58" s="29"/>
      <c r="I58" s="29"/>
      <c r="J58" s="29"/>
      <c r="K58" s="29"/>
      <c r="L58" s="29"/>
      <c r="M58" s="29"/>
    </row>
    <row r="59" spans="1:14" s="8" customFormat="1" ht="11.25" x14ac:dyDescent="0.2">
      <c r="A59" s="49" t="s">
        <v>68</v>
      </c>
      <c r="B59" s="49"/>
      <c r="C59" s="49"/>
      <c r="F59" s="27" t="s">
        <v>79</v>
      </c>
      <c r="I59" s="49" t="s">
        <v>81</v>
      </c>
      <c r="J59" s="49"/>
      <c r="K59" s="49"/>
      <c r="L59" s="49"/>
      <c r="M59" s="49"/>
      <c r="N59" s="28"/>
    </row>
  </sheetData>
  <mergeCells count="12">
    <mergeCell ref="A59:C59"/>
    <mergeCell ref="I59:M59"/>
    <mergeCell ref="A1:N1"/>
    <mergeCell ref="B3:D3"/>
    <mergeCell ref="E3:H3"/>
    <mergeCell ref="I3:J3"/>
    <mergeCell ref="K3:L3"/>
    <mergeCell ref="M3:N4"/>
    <mergeCell ref="B4:D4"/>
    <mergeCell ref="E4:H4"/>
    <mergeCell ref="I4:J4"/>
    <mergeCell ref="K4:L4"/>
  </mergeCells>
  <printOptions horizontalCentered="1"/>
  <pageMargins left="0.31496062992125984" right="0.31496062992125984" top="0.35433070866141736" bottom="0.35433070866141736" header="0.31496062992125984" footer="0.31496062992125984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PIE DIALOGOS 1030315</vt:lpstr>
      <vt:lpstr>Hoja1</vt:lpstr>
      <vt:lpstr>'PIE DIALOGOS 1030315'!Área_de_impresión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Orellana</dc:creator>
  <cp:lastModifiedBy>depruebaformateo@hotmail.com</cp:lastModifiedBy>
  <cp:lastPrinted>2024-03-15T15:34:46Z</cp:lastPrinted>
  <dcterms:created xsi:type="dcterms:W3CDTF">2013-04-17T13:16:46Z</dcterms:created>
  <dcterms:modified xsi:type="dcterms:W3CDTF">2024-03-15T15:35:57Z</dcterms:modified>
</cp:coreProperties>
</file>